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576"/>
  </bookViews>
  <sheets>
    <sheet name="2026 INSZI1 (2)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/>
  <c r="D17"/>
  <c r="E17"/>
  <c r="F17"/>
  <c r="G17"/>
  <c r="H17"/>
  <c r="I17"/>
  <c r="J17"/>
  <c r="K17"/>
  <c r="L17"/>
  <c r="M17"/>
  <c r="C17"/>
  <c r="E32"/>
  <c r="G32"/>
  <c r="I32"/>
  <c r="K32"/>
  <c r="M32"/>
  <c r="C32"/>
  <c r="C31"/>
  <c r="D31"/>
  <c r="D32" s="1"/>
  <c r="E31"/>
  <c r="F31"/>
  <c r="F32" s="1"/>
  <c r="G31"/>
  <c r="H31"/>
  <c r="H32" s="1"/>
  <c r="I31"/>
  <c r="J31"/>
  <c r="J32" s="1"/>
  <c r="K31"/>
  <c r="L31"/>
  <c r="L32" s="1"/>
  <c r="M31"/>
  <c r="N31"/>
  <c r="N32" s="1"/>
  <c r="D40"/>
  <c r="E40"/>
  <c r="F40"/>
  <c r="G40"/>
  <c r="H40"/>
  <c r="I40"/>
  <c r="J40"/>
  <c r="K40"/>
  <c r="L40"/>
  <c r="M40"/>
  <c r="C40"/>
  <c r="N22"/>
  <c r="M22"/>
  <c r="L22"/>
  <c r="K22"/>
  <c r="J22"/>
  <c r="I22"/>
  <c r="H22"/>
  <c r="G22"/>
  <c r="F22"/>
  <c r="E22"/>
  <c r="D22"/>
  <c r="N20"/>
  <c r="M20"/>
  <c r="L20"/>
  <c r="K20"/>
  <c r="J20"/>
  <c r="I20"/>
  <c r="H20"/>
  <c r="G20"/>
  <c r="F20"/>
  <c r="E20"/>
  <c r="D20"/>
  <c r="C20"/>
  <c r="N19"/>
  <c r="N18"/>
  <c r="M18"/>
  <c r="L18"/>
  <c r="K18"/>
  <c r="J18"/>
  <c r="I18"/>
  <c r="H18"/>
  <c r="G18"/>
  <c r="F18"/>
  <c r="E18"/>
  <c r="D18"/>
  <c r="N15"/>
  <c r="N14"/>
  <c r="M14"/>
  <c r="L14"/>
  <c r="K14"/>
  <c r="J14"/>
  <c r="I14"/>
  <c r="H14"/>
  <c r="G14"/>
  <c r="F14"/>
  <c r="E14"/>
  <c r="D14"/>
  <c r="C14"/>
  <c r="M12"/>
  <c r="M15" s="1"/>
  <c r="L12"/>
  <c r="L19" s="1"/>
  <c r="K12"/>
  <c r="K15" s="1"/>
  <c r="J12"/>
  <c r="J19" s="1"/>
  <c r="I12"/>
  <c r="I15" s="1"/>
  <c r="H12"/>
  <c r="H19" s="1"/>
  <c r="G12"/>
  <c r="G15" s="1"/>
  <c r="F12"/>
  <c r="F19" s="1"/>
  <c r="E12"/>
  <c r="E15" s="1"/>
  <c r="D12"/>
  <c r="D19" s="1"/>
  <c r="C12"/>
  <c r="C15" s="1"/>
  <c r="M9"/>
  <c r="L9"/>
  <c r="K9"/>
  <c r="J9"/>
  <c r="I9"/>
  <c r="H9"/>
  <c r="G9"/>
  <c r="F9"/>
  <c r="E9"/>
  <c r="D9"/>
  <c r="C9"/>
  <c r="D15" l="1"/>
  <c r="F15"/>
  <c r="H15"/>
  <c r="J15"/>
  <c r="L15"/>
  <c r="C19"/>
  <c r="E19"/>
  <c r="G19"/>
  <c r="I19"/>
  <c r="K19"/>
  <c r="M19"/>
</calcChain>
</file>

<file path=xl/sharedStrings.xml><?xml version="1.0" encoding="utf-8"?>
<sst xmlns="http://schemas.openxmlformats.org/spreadsheetml/2006/main" count="23" uniqueCount="17">
  <si>
    <t>Jövedelem  kategóriák (Ft)</t>
  </si>
  <si>
    <t>felett</t>
  </si>
  <si>
    <t xml:space="preserve">Házi segítségnyújtás </t>
  </si>
  <si>
    <t xml:space="preserve"> Szociális segítés óradíja</t>
  </si>
  <si>
    <t>Térítési díj kategóriák</t>
  </si>
  <si>
    <t>Demens személyek  és pszichiátriai betegek nappali ellátása</t>
  </si>
  <si>
    <t>Nappali ellátás  étkeztetéssel   (ebéd)</t>
  </si>
  <si>
    <t>Nappali ellátás diétás étkeztetéssel   (ebéd)</t>
  </si>
  <si>
    <t xml:space="preserve">Étkeztetés (az árak az  27 %ÁFÁ-t tartalmaznak) </t>
  </si>
  <si>
    <t xml:space="preserve">   Ebéd </t>
  </si>
  <si>
    <t xml:space="preserve"> Diétás  ebéd </t>
  </si>
  <si>
    <t xml:space="preserve">   Ebédszállítás</t>
  </si>
  <si>
    <t>Ebéd házhozszállítással</t>
  </si>
  <si>
    <t>Diétás ebéd házhozszállítással</t>
  </si>
  <si>
    <t>max.térítési díj</t>
  </si>
  <si>
    <t>A 2026.évi személyi térítési díj kiszámításához az INSZI-ben</t>
  </si>
  <si>
    <t>jövedelem 30%-a/nap</t>
  </si>
</sst>
</file>

<file path=xl/styles.xml><?xml version="1.0" encoding="utf-8"?>
<styleSheet xmlns="http://schemas.openxmlformats.org/spreadsheetml/2006/main">
  <numFmts count="4">
    <numFmt numFmtId="164" formatCode="#,##0\ [$Ft-40E];[Red]\-#,##0\ [$Ft-40E]"/>
    <numFmt numFmtId="165" formatCode="#,##0&quot; Ft&quot;"/>
    <numFmt numFmtId="166" formatCode="_-* #,##0.00&quot; Ft&quot;_-;\-* #,##0.00&quot; Ft&quot;_-;_-* \-??&quot; Ft&quot;_-;_-@_-"/>
    <numFmt numFmtId="167" formatCode="#,##0\ &quot;Ft&quot;"/>
  </numFmts>
  <fonts count="19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4">
    <xf numFmtId="0" fontId="0" fillId="0" borderId="0"/>
    <xf numFmtId="166" fontId="3" fillId="0" borderId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49" fontId="2" fillId="0" borderId="0" xfId="0" applyNumberFormat="1" applyFont="1"/>
    <xf numFmtId="165" fontId="11" fillId="0" borderId="3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12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2" fontId="0" fillId="0" borderId="0" xfId="0" applyNumberFormat="1"/>
    <xf numFmtId="0" fontId="8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165" fontId="9" fillId="0" borderId="3" xfId="1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center" vertical="center"/>
    </xf>
    <xf numFmtId="167" fontId="15" fillId="0" borderId="9" xfId="0" applyNumberFormat="1" applyFont="1" applyBorder="1" applyAlignment="1">
      <alignment horizontal="center" vertical="center"/>
    </xf>
    <xf numFmtId="167" fontId="9" fillId="0" borderId="3" xfId="1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right" vertical="center"/>
    </xf>
    <xf numFmtId="167" fontId="7" fillId="0" borderId="7" xfId="0" applyNumberFormat="1" applyFont="1" applyBorder="1" applyAlignment="1">
      <alignment horizontal="right" vertical="center"/>
    </xf>
    <xf numFmtId="167" fontId="7" fillId="0" borderId="1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/>
    </xf>
    <xf numFmtId="9" fontId="0" fillId="0" borderId="0" xfId="3" applyFont="1"/>
    <xf numFmtId="0" fontId="17" fillId="0" borderId="26" xfId="0" applyFont="1" applyBorder="1" applyAlignment="1">
      <alignment horizontal="right" vertical="top" wrapText="1"/>
    </xf>
    <xf numFmtId="3" fontId="0" fillId="0" borderId="0" xfId="0" applyNumberFormat="1"/>
    <xf numFmtId="3" fontId="17" fillId="0" borderId="27" xfId="0" applyNumberFormat="1" applyFont="1" applyBorder="1" applyAlignment="1">
      <alignment horizontal="left" vertical="top" wrapText="1"/>
    </xf>
    <xf numFmtId="3" fontId="17" fillId="0" borderId="27" xfId="0" applyNumberFormat="1" applyFont="1" applyBorder="1" applyAlignment="1">
      <alignment horizontal="left" vertical="top" wrapText="1" indent="1"/>
    </xf>
    <xf numFmtId="3" fontId="17" fillId="0" borderId="27" xfId="0" applyNumberFormat="1" applyFont="1" applyBorder="1" applyAlignment="1">
      <alignment horizontal="right" vertical="top" wrapText="1"/>
    </xf>
    <xf numFmtId="3" fontId="17" fillId="0" borderId="28" xfId="0" applyNumberFormat="1" applyFont="1" applyBorder="1" applyAlignment="1">
      <alignment horizontal="right" vertical="top" wrapText="1"/>
    </xf>
    <xf numFmtId="3" fontId="17" fillId="0" borderId="29" xfId="0" applyNumberFormat="1" applyFont="1" applyBorder="1" applyAlignment="1">
      <alignment horizontal="left" vertical="top" wrapText="1"/>
    </xf>
    <xf numFmtId="3" fontId="17" fillId="0" borderId="29" xfId="0" applyNumberFormat="1" applyFont="1" applyBorder="1" applyAlignment="1">
      <alignment horizontal="left" vertical="top" wrapText="1" indent="1"/>
    </xf>
    <xf numFmtId="3" fontId="17" fillId="0" borderId="29" xfId="0" applyNumberFormat="1" applyFont="1" applyBorder="1" applyAlignment="1">
      <alignment horizontal="right" vertical="top" wrapText="1"/>
    </xf>
    <xf numFmtId="0" fontId="17" fillId="0" borderId="29" xfId="0" applyFont="1" applyBorder="1" applyAlignment="1">
      <alignment horizontal="right" vertical="top" wrapText="1"/>
    </xf>
    <xf numFmtId="3" fontId="17" fillId="0" borderId="30" xfId="0" applyNumberFormat="1" applyFont="1" applyFill="1" applyBorder="1" applyAlignment="1">
      <alignment horizontal="right" vertical="top" wrapText="1"/>
    </xf>
    <xf numFmtId="165" fontId="18" fillId="0" borderId="3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165" fontId="18" fillId="0" borderId="25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4">
    <cellStyle name="Normál" xfId="0" builtinId="0"/>
    <cellStyle name="Normál 2" xfId="2"/>
    <cellStyle name="Pénznem" xfId="1" builtinId="4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A18" sqref="A18:XFD20"/>
    </sheetView>
  </sheetViews>
  <sheetFormatPr defaultColWidth="11.109375" defaultRowHeight="14.4"/>
  <cols>
    <col min="1" max="1" width="5.33203125" customWidth="1"/>
    <col min="2" max="2" width="19.6640625" customWidth="1"/>
    <col min="3" max="3" width="10.109375" customWidth="1"/>
    <col min="4" max="4" width="9.44140625" customWidth="1"/>
    <col min="5" max="5" width="9.88671875" customWidth="1"/>
    <col min="6" max="6" width="10.109375" customWidth="1"/>
    <col min="7" max="7" width="11" customWidth="1"/>
    <col min="8" max="8" width="11.33203125" customWidth="1"/>
    <col min="9" max="9" width="10.6640625" customWidth="1"/>
    <col min="10" max="10" width="10.33203125" customWidth="1"/>
    <col min="11" max="12" width="10.88671875" customWidth="1"/>
    <col min="13" max="13" width="11" customWidth="1"/>
    <col min="14" max="14" width="11.109375" customWidth="1"/>
    <col min="15" max="16" width="10.5546875" customWidth="1"/>
    <col min="17" max="251" width="9.109375" customWidth="1"/>
    <col min="252" max="252" width="20.109375" customWidth="1"/>
  </cols>
  <sheetData>
    <row r="1" spans="1:14">
      <c r="B1" s="1" t="s">
        <v>15</v>
      </c>
      <c r="C1" s="2"/>
      <c r="D1" s="2"/>
      <c r="E1" s="2"/>
      <c r="F1" s="2"/>
      <c r="G1" s="2"/>
      <c r="H1" s="3"/>
      <c r="I1" s="2"/>
      <c r="J1" s="2"/>
      <c r="K1" s="2"/>
      <c r="L1" s="2"/>
      <c r="M1" s="2"/>
    </row>
    <row r="2" spans="1:14" ht="15" thickBo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26.4" customHeight="1">
      <c r="A3" s="53" t="s">
        <v>0</v>
      </c>
      <c r="B3" s="54"/>
      <c r="C3" s="22">
        <v>0</v>
      </c>
      <c r="D3" s="23">
        <v>57805</v>
      </c>
      <c r="E3" s="23">
        <v>74011</v>
      </c>
      <c r="F3" s="23">
        <v>81433</v>
      </c>
      <c r="G3" s="23">
        <v>92464</v>
      </c>
      <c r="H3" s="23">
        <v>106087</v>
      </c>
      <c r="I3" s="23">
        <v>116924</v>
      </c>
      <c r="J3" s="23">
        <v>131803</v>
      </c>
      <c r="K3" s="23">
        <v>162974</v>
      </c>
      <c r="L3" s="23">
        <v>191661</v>
      </c>
      <c r="M3" s="23">
        <v>207201</v>
      </c>
      <c r="N3" s="18">
        <v>250001</v>
      </c>
    </row>
    <row r="4" spans="1:14" ht="25.8" customHeight="1" thickBot="1">
      <c r="A4" s="55"/>
      <c r="B4" s="56"/>
      <c r="C4" s="24">
        <v>57803.62</v>
      </c>
      <c r="D4" s="24">
        <v>74009.767999999996</v>
      </c>
      <c r="E4" s="24">
        <v>81431.672000000006</v>
      </c>
      <c r="F4" s="24">
        <v>92463</v>
      </c>
      <c r="G4" s="24">
        <v>106086.40000000001</v>
      </c>
      <c r="H4" s="24">
        <v>116922.96</v>
      </c>
      <c r="I4" s="24">
        <v>131801.992</v>
      </c>
      <c r="J4" s="24">
        <v>162973.16</v>
      </c>
      <c r="K4" s="24">
        <v>191660</v>
      </c>
      <c r="L4" s="24">
        <v>207200</v>
      </c>
      <c r="M4" s="24">
        <v>250000</v>
      </c>
      <c r="N4" s="25" t="s">
        <v>1</v>
      </c>
    </row>
    <row r="5" spans="1:14" ht="21" customHeight="1">
      <c r="A5" s="57" t="s">
        <v>4</v>
      </c>
      <c r="B5" s="60" t="s">
        <v>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ht="30" customHeight="1">
      <c r="A6" s="58"/>
      <c r="B6" s="26" t="s">
        <v>3</v>
      </c>
      <c r="C6" s="17">
        <v>0</v>
      </c>
      <c r="D6" s="15">
        <v>100</v>
      </c>
      <c r="E6" s="15">
        <v>160</v>
      </c>
      <c r="F6" s="15">
        <v>200</v>
      </c>
      <c r="G6" s="15">
        <v>240</v>
      </c>
      <c r="H6" s="15">
        <v>360</v>
      </c>
      <c r="I6" s="15">
        <v>440</v>
      </c>
      <c r="J6" s="15">
        <v>600</v>
      </c>
      <c r="K6" s="15">
        <v>800</v>
      </c>
      <c r="L6" s="15">
        <v>1000</v>
      </c>
      <c r="M6" s="21">
        <v>1200</v>
      </c>
      <c r="N6" s="20">
        <v>1500</v>
      </c>
    </row>
    <row r="7" spans="1:14" ht="20.399999999999999" customHeight="1">
      <c r="A7" s="58"/>
      <c r="B7" s="62" t="s">
        <v>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</row>
    <row r="8" spans="1:14" ht="43.8" customHeight="1">
      <c r="A8" s="58"/>
      <c r="B8" s="16" t="s">
        <v>6</v>
      </c>
      <c r="C8" s="4">
        <v>340</v>
      </c>
      <c r="D8" s="4">
        <v>420</v>
      </c>
      <c r="E8" s="4">
        <v>460</v>
      </c>
      <c r="F8" s="4">
        <v>550</v>
      </c>
      <c r="G8" s="4">
        <v>670</v>
      </c>
      <c r="H8" s="4">
        <v>740</v>
      </c>
      <c r="I8" s="4">
        <v>800</v>
      </c>
      <c r="J8" s="4">
        <v>900</v>
      </c>
      <c r="K8" s="4">
        <v>1000</v>
      </c>
      <c r="L8" s="4">
        <v>1300</v>
      </c>
      <c r="M8" s="4">
        <v>1500</v>
      </c>
      <c r="N8" s="5">
        <v>1800</v>
      </c>
    </row>
    <row r="9" spans="1:14" ht="48.6" customHeight="1">
      <c r="A9" s="58"/>
      <c r="B9" s="16" t="s">
        <v>7</v>
      </c>
      <c r="C9" s="4">
        <f>ROUND(C8*1.2,-1)</f>
        <v>410</v>
      </c>
      <c r="D9" s="4">
        <f t="shared" ref="D9:M9" si="0">ROUND(D8*1.2,-1)</f>
        <v>500</v>
      </c>
      <c r="E9" s="4">
        <f t="shared" si="0"/>
        <v>550</v>
      </c>
      <c r="F9" s="4">
        <f t="shared" si="0"/>
        <v>660</v>
      </c>
      <c r="G9" s="4">
        <f t="shared" si="0"/>
        <v>800</v>
      </c>
      <c r="H9" s="4">
        <f t="shared" si="0"/>
        <v>890</v>
      </c>
      <c r="I9" s="4">
        <f t="shared" si="0"/>
        <v>960</v>
      </c>
      <c r="J9" s="4">
        <f t="shared" si="0"/>
        <v>1080</v>
      </c>
      <c r="K9" s="4">
        <f t="shared" si="0"/>
        <v>1200</v>
      </c>
      <c r="L9" s="4">
        <f t="shared" si="0"/>
        <v>1560</v>
      </c>
      <c r="M9" s="4">
        <f t="shared" si="0"/>
        <v>1800</v>
      </c>
      <c r="N9" s="5">
        <v>2000</v>
      </c>
    </row>
    <row r="10" spans="1:14" ht="23.4" customHeight="1">
      <c r="A10" s="58"/>
      <c r="B10" s="64" t="s">
        <v>8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1:14" ht="25.5" customHeight="1">
      <c r="A11" s="58"/>
      <c r="B11" s="27" t="s">
        <v>9</v>
      </c>
      <c r="C11" s="4">
        <v>340</v>
      </c>
      <c r="D11" s="4">
        <v>420</v>
      </c>
      <c r="E11" s="4">
        <v>470</v>
      </c>
      <c r="F11" s="4">
        <v>550</v>
      </c>
      <c r="G11" s="4">
        <v>680</v>
      </c>
      <c r="H11" s="4">
        <v>750</v>
      </c>
      <c r="I11" s="4">
        <v>800</v>
      </c>
      <c r="J11" s="4">
        <v>900</v>
      </c>
      <c r="K11" s="4">
        <v>1000</v>
      </c>
      <c r="L11" s="4">
        <v>1300</v>
      </c>
      <c r="M11" s="4">
        <v>1500</v>
      </c>
      <c r="N11" s="5">
        <v>1800</v>
      </c>
    </row>
    <row r="12" spans="1:14" ht="28.2" customHeight="1">
      <c r="A12" s="58"/>
      <c r="B12" s="27" t="s">
        <v>10</v>
      </c>
      <c r="C12" s="4">
        <f>ROUND(C11*1.2,-1)</f>
        <v>410</v>
      </c>
      <c r="D12" s="4">
        <f t="shared" ref="D12:M12" si="1">ROUND(D11*1.2,-1)</f>
        <v>500</v>
      </c>
      <c r="E12" s="4">
        <f t="shared" si="1"/>
        <v>560</v>
      </c>
      <c r="F12" s="4">
        <f t="shared" si="1"/>
        <v>660</v>
      </c>
      <c r="G12" s="4">
        <f t="shared" si="1"/>
        <v>820</v>
      </c>
      <c r="H12" s="4">
        <f t="shared" si="1"/>
        <v>900</v>
      </c>
      <c r="I12" s="4">
        <f t="shared" si="1"/>
        <v>960</v>
      </c>
      <c r="J12" s="4">
        <f t="shared" si="1"/>
        <v>1080</v>
      </c>
      <c r="K12" s="4">
        <f t="shared" si="1"/>
        <v>1200</v>
      </c>
      <c r="L12" s="4">
        <f t="shared" si="1"/>
        <v>1560</v>
      </c>
      <c r="M12" s="4">
        <f t="shared" si="1"/>
        <v>1800</v>
      </c>
      <c r="N12" s="5">
        <v>2000</v>
      </c>
    </row>
    <row r="13" spans="1:14" ht="30.6" customHeight="1">
      <c r="A13" s="58"/>
      <c r="B13" s="30" t="s">
        <v>11</v>
      </c>
      <c r="C13" s="31">
        <v>40</v>
      </c>
      <c r="D13" s="31">
        <v>60</v>
      </c>
      <c r="E13" s="31">
        <v>80</v>
      </c>
      <c r="F13" s="31">
        <v>100</v>
      </c>
      <c r="G13" s="31">
        <v>120</v>
      </c>
      <c r="H13" s="31">
        <v>150</v>
      </c>
      <c r="I13" s="31">
        <v>180</v>
      </c>
      <c r="J13" s="31">
        <v>200</v>
      </c>
      <c r="K13" s="31">
        <v>220</v>
      </c>
      <c r="L13" s="31">
        <v>240</v>
      </c>
      <c r="M13" s="32">
        <v>260</v>
      </c>
      <c r="N13" s="33">
        <v>280</v>
      </c>
    </row>
    <row r="14" spans="1:14" ht="31.2" customHeight="1">
      <c r="A14" s="58"/>
      <c r="B14" s="28" t="s">
        <v>12</v>
      </c>
      <c r="C14" s="29">
        <f t="shared" ref="C14:N14" si="2">C11+C13</f>
        <v>380</v>
      </c>
      <c r="D14" s="29">
        <f t="shared" si="2"/>
        <v>480</v>
      </c>
      <c r="E14" s="29">
        <f t="shared" si="2"/>
        <v>550</v>
      </c>
      <c r="F14" s="29">
        <f t="shared" si="2"/>
        <v>650</v>
      </c>
      <c r="G14" s="29">
        <f t="shared" si="2"/>
        <v>800</v>
      </c>
      <c r="H14" s="29">
        <f t="shared" si="2"/>
        <v>900</v>
      </c>
      <c r="I14" s="29">
        <f t="shared" si="2"/>
        <v>980</v>
      </c>
      <c r="J14" s="29">
        <f t="shared" si="2"/>
        <v>1100</v>
      </c>
      <c r="K14" s="29">
        <f t="shared" si="2"/>
        <v>1220</v>
      </c>
      <c r="L14" s="29">
        <f t="shared" si="2"/>
        <v>1540</v>
      </c>
      <c r="M14" s="29">
        <f t="shared" si="2"/>
        <v>1760</v>
      </c>
      <c r="N14" s="19">
        <f t="shared" si="2"/>
        <v>2080</v>
      </c>
    </row>
    <row r="15" spans="1:14" ht="33" customHeight="1" thickBot="1">
      <c r="A15" s="59"/>
      <c r="B15" s="14" t="s">
        <v>13</v>
      </c>
      <c r="C15" s="6">
        <f t="shared" ref="C15:N15" si="3">C12+C13</f>
        <v>450</v>
      </c>
      <c r="D15" s="6">
        <f t="shared" si="3"/>
        <v>560</v>
      </c>
      <c r="E15" s="6">
        <f t="shared" si="3"/>
        <v>640</v>
      </c>
      <c r="F15" s="6">
        <f t="shared" si="3"/>
        <v>760</v>
      </c>
      <c r="G15" s="6">
        <f t="shared" si="3"/>
        <v>940</v>
      </c>
      <c r="H15" s="6">
        <f t="shared" si="3"/>
        <v>1050</v>
      </c>
      <c r="I15" s="6">
        <f t="shared" si="3"/>
        <v>1140</v>
      </c>
      <c r="J15" s="6">
        <f t="shared" si="3"/>
        <v>1280</v>
      </c>
      <c r="K15" s="6">
        <f t="shared" si="3"/>
        <v>1420</v>
      </c>
      <c r="L15" s="6">
        <f t="shared" si="3"/>
        <v>1800</v>
      </c>
      <c r="M15" s="6">
        <f t="shared" si="3"/>
        <v>2060</v>
      </c>
      <c r="N15" s="7">
        <f t="shared" si="3"/>
        <v>2280</v>
      </c>
    </row>
    <row r="16" spans="1:14">
      <c r="B16" s="8"/>
      <c r="C16" s="9"/>
      <c r="D16" s="9"/>
      <c r="E16" s="9"/>
      <c r="F16" s="9"/>
      <c r="G16" s="9"/>
      <c r="H16" s="9"/>
      <c r="I16" s="9"/>
      <c r="J16" s="9"/>
    </row>
    <row r="17" spans="1:16" hidden="1">
      <c r="B17" s="13" t="s">
        <v>14</v>
      </c>
      <c r="C17" s="10">
        <f>(C4*0.25)/31</f>
        <v>466.15822580645164</v>
      </c>
      <c r="D17" s="10">
        <f t="shared" ref="D17:M17" si="4">(D4*0.25)/31</f>
        <v>596.85296774193546</v>
      </c>
      <c r="E17" s="10">
        <f t="shared" si="4"/>
        <v>656.7070322580646</v>
      </c>
      <c r="F17" s="10">
        <f t="shared" si="4"/>
        <v>745.66935483870964</v>
      </c>
      <c r="G17" s="10">
        <f t="shared" si="4"/>
        <v>855.53548387096782</v>
      </c>
      <c r="H17" s="10">
        <f t="shared" si="4"/>
        <v>942.92709677419361</v>
      </c>
      <c r="I17" s="10">
        <f t="shared" si="4"/>
        <v>1062.9192903225805</v>
      </c>
      <c r="J17" s="10">
        <f t="shared" si="4"/>
        <v>1314.2996774193548</v>
      </c>
      <c r="K17" s="10">
        <f t="shared" si="4"/>
        <v>1545.6451612903227</v>
      </c>
      <c r="L17" s="10">
        <f t="shared" si="4"/>
        <v>1670.9677419354839</v>
      </c>
      <c r="M17" s="10">
        <f t="shared" si="4"/>
        <v>2016.1290322580646</v>
      </c>
    </row>
    <row r="18" spans="1:16" hidden="1">
      <c r="B18" s="12" t="s">
        <v>9</v>
      </c>
      <c r="C18" s="11">
        <f>C11/1.27</f>
        <v>267.71653543307087</v>
      </c>
      <c r="D18" s="11">
        <f t="shared" ref="D18:N18" si="5">D11/1.27</f>
        <v>330.70866141732284</v>
      </c>
      <c r="E18" s="11">
        <f t="shared" si="5"/>
        <v>370.0787401574803</v>
      </c>
      <c r="F18" s="11">
        <f t="shared" si="5"/>
        <v>433.07086614173227</v>
      </c>
      <c r="G18" s="11">
        <f t="shared" si="5"/>
        <v>535.43307086614175</v>
      </c>
      <c r="H18" s="11">
        <f t="shared" si="5"/>
        <v>590.55118110236219</v>
      </c>
      <c r="I18" s="11">
        <f t="shared" si="5"/>
        <v>629.9212598425197</v>
      </c>
      <c r="J18" s="11">
        <f t="shared" si="5"/>
        <v>708.66141732283461</v>
      </c>
      <c r="K18" s="11">
        <f t="shared" si="5"/>
        <v>787.40157480314963</v>
      </c>
      <c r="L18" s="11">
        <f t="shared" si="5"/>
        <v>1023.6220472440945</v>
      </c>
      <c r="M18" s="11">
        <f t="shared" si="5"/>
        <v>1181.1023622047244</v>
      </c>
      <c r="N18" s="11">
        <f t="shared" si="5"/>
        <v>1417.3228346456692</v>
      </c>
    </row>
    <row r="19" spans="1:16" hidden="1">
      <c r="B19" s="12" t="s">
        <v>10</v>
      </c>
      <c r="C19" s="11">
        <f t="shared" ref="C19:N20" si="6">C12/1.27</f>
        <v>322.83464566929132</v>
      </c>
      <c r="D19" s="11">
        <f t="shared" si="6"/>
        <v>393.70078740157481</v>
      </c>
      <c r="E19" s="11">
        <f t="shared" si="6"/>
        <v>440.94488188976379</v>
      </c>
      <c r="F19" s="11">
        <f t="shared" si="6"/>
        <v>519.6850393700787</v>
      </c>
      <c r="G19" s="11">
        <f t="shared" si="6"/>
        <v>645.66929133858264</v>
      </c>
      <c r="H19" s="11">
        <f t="shared" si="6"/>
        <v>708.66141732283461</v>
      </c>
      <c r="I19" s="11">
        <f t="shared" si="6"/>
        <v>755.90551181102364</v>
      </c>
      <c r="J19" s="11">
        <f t="shared" si="6"/>
        <v>850.3937007874016</v>
      </c>
      <c r="K19" s="11">
        <f t="shared" si="6"/>
        <v>944.88188976377955</v>
      </c>
      <c r="L19" s="11">
        <f t="shared" si="6"/>
        <v>1228.3464566929133</v>
      </c>
      <c r="M19" s="11">
        <f t="shared" si="6"/>
        <v>1417.3228346456692</v>
      </c>
      <c r="N19" s="11">
        <f t="shared" si="6"/>
        <v>1574.8031496062993</v>
      </c>
    </row>
    <row r="20" spans="1:16" hidden="1">
      <c r="B20" s="12" t="s">
        <v>11</v>
      </c>
      <c r="C20" s="11">
        <f t="shared" si="6"/>
        <v>31.496062992125985</v>
      </c>
      <c r="D20" s="11">
        <f t="shared" si="6"/>
        <v>47.244094488188978</v>
      </c>
      <c r="E20" s="11">
        <f t="shared" si="6"/>
        <v>62.99212598425197</v>
      </c>
      <c r="F20" s="11">
        <f t="shared" si="6"/>
        <v>78.740157480314963</v>
      </c>
      <c r="G20" s="11">
        <f t="shared" si="6"/>
        <v>94.488188976377955</v>
      </c>
      <c r="H20" s="11">
        <f t="shared" si="6"/>
        <v>118.11023622047244</v>
      </c>
      <c r="I20" s="11">
        <f t="shared" si="6"/>
        <v>141.73228346456693</v>
      </c>
      <c r="J20" s="11">
        <f t="shared" si="6"/>
        <v>157.48031496062993</v>
      </c>
      <c r="K20" s="11">
        <f t="shared" si="6"/>
        <v>173.22834645669292</v>
      </c>
      <c r="L20" s="11">
        <f t="shared" si="6"/>
        <v>188.97637795275591</v>
      </c>
      <c r="M20" s="11">
        <f t="shared" si="6"/>
        <v>204.7244094488189</v>
      </c>
      <c r="N20" s="11">
        <f t="shared" si="6"/>
        <v>220.4724409448819</v>
      </c>
    </row>
    <row r="22" spans="1:16" hidden="1">
      <c r="B22" s="34" t="s">
        <v>16</v>
      </c>
      <c r="D22">
        <f>(D3*0.3)/30</f>
        <v>578.04999999999995</v>
      </c>
      <c r="E22">
        <f t="shared" ref="E22:N22" si="7">(E3*0.3)/30</f>
        <v>740.11</v>
      </c>
      <c r="F22">
        <f t="shared" si="7"/>
        <v>814.32999999999993</v>
      </c>
      <c r="G22">
        <f t="shared" si="7"/>
        <v>924.64</v>
      </c>
      <c r="H22" s="11">
        <f t="shared" si="7"/>
        <v>1060.8699999999999</v>
      </c>
      <c r="I22">
        <f t="shared" si="7"/>
        <v>1169.24</v>
      </c>
      <c r="J22">
        <f t="shared" si="7"/>
        <v>1318.03</v>
      </c>
      <c r="K22">
        <f t="shared" si="7"/>
        <v>1629.74</v>
      </c>
      <c r="L22">
        <f t="shared" si="7"/>
        <v>1916.61</v>
      </c>
      <c r="M22">
        <f t="shared" si="7"/>
        <v>2072.0099999999998</v>
      </c>
      <c r="N22">
        <f t="shared" si="7"/>
        <v>2500.0100000000002</v>
      </c>
    </row>
    <row r="23" spans="1:16" hidden="1"/>
    <row r="24" spans="1:16" ht="15" hidden="1" thickBot="1"/>
    <row r="25" spans="1:16" ht="26.4" hidden="1" customHeight="1">
      <c r="A25" s="53" t="s">
        <v>0</v>
      </c>
      <c r="B25" s="54"/>
      <c r="C25" s="22">
        <v>0</v>
      </c>
      <c r="D25" s="23">
        <v>57805</v>
      </c>
      <c r="E25" s="23">
        <v>74011</v>
      </c>
      <c r="F25" s="23">
        <v>81433</v>
      </c>
      <c r="G25" s="23">
        <v>92464</v>
      </c>
      <c r="H25" s="23">
        <v>106087</v>
      </c>
      <c r="I25" s="23">
        <v>116924</v>
      </c>
      <c r="J25" s="23">
        <v>131803</v>
      </c>
      <c r="K25" s="23">
        <v>162974</v>
      </c>
      <c r="L25" s="23">
        <v>191661</v>
      </c>
      <c r="M25" s="23">
        <v>207201</v>
      </c>
      <c r="N25" s="18">
        <v>250001</v>
      </c>
    </row>
    <row r="26" spans="1:16" ht="25.8" hidden="1" customHeight="1" thickBot="1">
      <c r="A26" s="55"/>
      <c r="B26" s="56"/>
      <c r="C26" s="24">
        <v>57803.62</v>
      </c>
      <c r="D26" s="24">
        <v>74009.767999999996</v>
      </c>
      <c r="E26" s="24">
        <v>81431.672000000006</v>
      </c>
      <c r="F26" s="24">
        <v>92463</v>
      </c>
      <c r="G26" s="24">
        <v>106086.40000000001</v>
      </c>
      <c r="H26" s="24">
        <v>116922.96</v>
      </c>
      <c r="I26" s="24">
        <v>131801.992</v>
      </c>
      <c r="J26" s="24">
        <v>162973.16</v>
      </c>
      <c r="K26" s="24">
        <v>191660</v>
      </c>
      <c r="L26" s="24">
        <v>207200</v>
      </c>
      <c r="M26" s="24">
        <v>250000</v>
      </c>
      <c r="N26" s="25" t="s">
        <v>1</v>
      </c>
    </row>
    <row r="27" spans="1:16" ht="18" hidden="1">
      <c r="C27" s="49">
        <v>330</v>
      </c>
      <c r="D27" s="49">
        <v>400</v>
      </c>
      <c r="E27" s="49">
        <v>450</v>
      </c>
      <c r="F27" s="49">
        <v>530</v>
      </c>
      <c r="G27" s="49">
        <v>650</v>
      </c>
      <c r="H27" s="49">
        <v>700</v>
      </c>
      <c r="I27" s="49">
        <v>750</v>
      </c>
      <c r="J27" s="49">
        <v>800</v>
      </c>
      <c r="K27" s="49">
        <v>900</v>
      </c>
      <c r="L27" s="49">
        <v>1100</v>
      </c>
      <c r="M27" s="50">
        <v>1300</v>
      </c>
      <c r="N27" s="51">
        <v>1300</v>
      </c>
    </row>
    <row r="28" spans="1:16" hidden="1"/>
    <row r="29" spans="1:16" ht="18" hidden="1">
      <c r="C29" s="35">
        <v>340</v>
      </c>
      <c r="D29" s="35">
        <v>420</v>
      </c>
      <c r="E29" s="35">
        <v>470</v>
      </c>
      <c r="F29" s="35">
        <v>550</v>
      </c>
      <c r="G29" s="35">
        <v>680</v>
      </c>
      <c r="H29" s="35">
        <v>750</v>
      </c>
      <c r="I29" s="35">
        <v>800</v>
      </c>
      <c r="J29" s="35">
        <v>900</v>
      </c>
      <c r="K29" s="35">
        <v>1000</v>
      </c>
      <c r="L29" s="35">
        <v>1300</v>
      </c>
      <c r="M29" s="35">
        <v>1500</v>
      </c>
      <c r="N29" s="36">
        <v>1800</v>
      </c>
    </row>
    <row r="30" spans="1:16" hidden="1">
      <c r="P30" s="52">
        <v>1</v>
      </c>
    </row>
    <row r="31" spans="1:16" hidden="1">
      <c r="C31" s="37">
        <f t="shared" ref="C31:M31" si="8">C27/C29</f>
        <v>0.97058823529411764</v>
      </c>
      <c r="D31" s="37">
        <f t="shared" si="8"/>
        <v>0.95238095238095233</v>
      </c>
      <c r="E31" s="37">
        <f t="shared" si="8"/>
        <v>0.95744680851063835</v>
      </c>
      <c r="F31" s="37">
        <f t="shared" si="8"/>
        <v>0.96363636363636362</v>
      </c>
      <c r="G31" s="37">
        <f t="shared" si="8"/>
        <v>0.95588235294117652</v>
      </c>
      <c r="H31" s="37">
        <f t="shared" si="8"/>
        <v>0.93333333333333335</v>
      </c>
      <c r="I31" s="37">
        <f t="shared" si="8"/>
        <v>0.9375</v>
      </c>
      <c r="J31" s="37">
        <f t="shared" si="8"/>
        <v>0.88888888888888884</v>
      </c>
      <c r="K31" s="37">
        <f t="shared" si="8"/>
        <v>0.9</v>
      </c>
      <c r="L31" s="37">
        <f t="shared" si="8"/>
        <v>0.84615384615384615</v>
      </c>
      <c r="M31" s="37">
        <f t="shared" si="8"/>
        <v>0.8666666666666667</v>
      </c>
      <c r="N31" s="37">
        <f>N27/N29</f>
        <v>0.72222222222222221</v>
      </c>
    </row>
    <row r="32" spans="1:16" hidden="1">
      <c r="C32" s="52">
        <f>$P$30-C31</f>
        <v>2.9411764705882359E-2</v>
      </c>
      <c r="D32" s="52">
        <f t="shared" ref="D32:N32" si="9">$P$30-D31</f>
        <v>4.7619047619047672E-2</v>
      </c>
      <c r="E32" s="52">
        <f t="shared" si="9"/>
        <v>4.2553191489361653E-2</v>
      </c>
      <c r="F32" s="52">
        <f t="shared" si="9"/>
        <v>3.6363636363636376E-2</v>
      </c>
      <c r="G32" s="52">
        <f t="shared" si="9"/>
        <v>4.4117647058823484E-2</v>
      </c>
      <c r="H32" s="52">
        <f t="shared" si="9"/>
        <v>6.6666666666666652E-2</v>
      </c>
      <c r="I32" s="52">
        <f t="shared" si="9"/>
        <v>6.25E-2</v>
      </c>
      <c r="J32" s="52">
        <f t="shared" si="9"/>
        <v>0.11111111111111116</v>
      </c>
      <c r="K32" s="52">
        <f t="shared" si="9"/>
        <v>9.9999999999999978E-2</v>
      </c>
      <c r="L32" s="52">
        <f t="shared" si="9"/>
        <v>0.15384615384615385</v>
      </c>
      <c r="M32" s="52">
        <f t="shared" si="9"/>
        <v>0.1333333333333333</v>
      </c>
      <c r="N32" s="52">
        <f t="shared" si="9"/>
        <v>0.27777777777777779</v>
      </c>
    </row>
    <row r="33" spans="3:14" hidden="1"/>
    <row r="34" spans="3:14" hidden="1"/>
    <row r="35" spans="3:14" ht="15" hidden="1" thickBot="1"/>
    <row r="36" spans="3:14" ht="15" hidden="1" thickBot="1">
      <c r="C36" s="38">
        <v>0</v>
      </c>
      <c r="D36" s="40">
        <v>55796</v>
      </c>
      <c r="E36" s="41">
        <v>71439</v>
      </c>
      <c r="F36" s="40">
        <v>78603</v>
      </c>
      <c r="G36" s="42">
        <v>89251</v>
      </c>
      <c r="H36" s="40">
        <v>102401</v>
      </c>
      <c r="I36" s="42">
        <v>112861</v>
      </c>
      <c r="J36" s="42">
        <v>127223</v>
      </c>
      <c r="K36" s="42">
        <v>157310</v>
      </c>
      <c r="L36" s="42">
        <v>185001</v>
      </c>
      <c r="M36" s="41">
        <v>200001</v>
      </c>
      <c r="N36" s="48">
        <v>250001</v>
      </c>
    </row>
    <row r="37" spans="3:14" ht="15" hidden="1" thickBot="1">
      <c r="C37" s="43">
        <v>55795</v>
      </c>
      <c r="D37" s="44">
        <v>71438</v>
      </c>
      <c r="E37" s="45">
        <v>78602</v>
      </c>
      <c r="F37" s="44">
        <v>89250</v>
      </c>
      <c r="G37" s="45">
        <v>102400</v>
      </c>
      <c r="H37" s="44">
        <v>112860</v>
      </c>
      <c r="I37" s="46">
        <v>127222</v>
      </c>
      <c r="J37" s="46">
        <v>157310</v>
      </c>
      <c r="K37" s="46">
        <v>185000</v>
      </c>
      <c r="L37" s="46">
        <v>200000</v>
      </c>
      <c r="M37" s="48">
        <v>250000</v>
      </c>
      <c r="N37" s="47" t="s">
        <v>1</v>
      </c>
    </row>
    <row r="38" spans="3:14" hidden="1"/>
    <row r="39" spans="3:14" hidden="1"/>
    <row r="40" spans="3:14" hidden="1">
      <c r="C40" s="39">
        <f>C37*1.036</f>
        <v>57803.62</v>
      </c>
      <c r="D40" s="39">
        <f t="shared" ref="D40:M40" si="10">D37*1.036</f>
        <v>74009.767999999996</v>
      </c>
      <c r="E40" s="39">
        <f t="shared" si="10"/>
        <v>81431.672000000006</v>
      </c>
      <c r="F40" s="39">
        <f t="shared" si="10"/>
        <v>92463</v>
      </c>
      <c r="G40" s="39">
        <f t="shared" si="10"/>
        <v>106086.40000000001</v>
      </c>
      <c r="H40" s="39">
        <f t="shared" si="10"/>
        <v>116922.96</v>
      </c>
      <c r="I40" s="39">
        <f t="shared" si="10"/>
        <v>131801.992</v>
      </c>
      <c r="J40" s="39">
        <f t="shared" si="10"/>
        <v>162973.16</v>
      </c>
      <c r="K40" s="39">
        <f t="shared" si="10"/>
        <v>191660</v>
      </c>
      <c r="L40" s="39">
        <f t="shared" si="10"/>
        <v>207200</v>
      </c>
      <c r="M40" s="39">
        <f t="shared" si="10"/>
        <v>259000</v>
      </c>
    </row>
    <row r="41" spans="3:14" hidden="1"/>
  </sheetData>
  <sheetProtection selectLockedCells="1" selectUnlockedCells="1"/>
  <mergeCells count="6">
    <mergeCell ref="A25:B26"/>
    <mergeCell ref="A3:B4"/>
    <mergeCell ref="A5:A15"/>
    <mergeCell ref="B5:N5"/>
    <mergeCell ref="B7:N7"/>
    <mergeCell ref="B10:N10"/>
  </mergeCells>
  <printOptions horizontalCentered="1"/>
  <pageMargins left="0.2361111111111111" right="0.2361111111111111" top="0.17" bottom="0.16" header="0.22" footer="0.3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 INSZI1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2026-03-23T08:19:25Z</cp:lastPrinted>
  <dcterms:created xsi:type="dcterms:W3CDTF">2025-02-14T13:40:28Z</dcterms:created>
  <dcterms:modified xsi:type="dcterms:W3CDTF">2026-03-23T08:20:17Z</dcterms:modified>
</cp:coreProperties>
</file>